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zzUenSh95iirGyTnOUxu5hNW3MGj+ZQwPUCPo6j3nfCwR8jMiKCm+v3qSSxy1UG6AztjaHlJK23065I8roXX5w==" workbookSaltValue="RZm5ZJKcRdUQtNeG7o6+aw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X494" i="1" s="1"/>
  <c r="AY492" i="1"/>
  <c r="AY489" i="1" s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Y447" i="1"/>
  <c r="AX72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<sst xmlns="http://schemas.openxmlformats.org/spreadsheetml/2006/main" count="1085" uniqueCount="1066">
  <si>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</si>
  <si>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</si>
  <si>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</si>
  <si>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</si>
  <si>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2020</t>
  </si>
  <si>
    <t>2019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</si>
  <si>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</si>
  <si>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</si>
  <si>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</si>
  <si>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</si>
  <si>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</si>
  <si>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</si>
  <si>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</si>
  <si>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</si>
  <si>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</si>
  <si>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</si>
  <si>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</si>
  <si>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</si>
  <si>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</si>
  <si>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</si>
  <si>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</si>
  <si>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</si>
  <si>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</si>
  <si>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</si>
  <si>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</si>
  <si>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</si>
  <si>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</si>
  <si>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</si>
  <si>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</si>
  <si>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</si>
  <si>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</si>
  <si>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</si>
  <si>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</si>
  <si>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</si>
  <si>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</si>
  <si>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</si>
  <si>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</si>
  <si>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</si>
  <si>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</si>
  <si>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</si>
  <si>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</si>
  <si>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</si>
  <si>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</si>
  <si>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</si>
  <si>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</si>
  <si>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</si>
  <si>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</si>
  <si>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</si>
  <si>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</si>
  <si>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</si>
  <si>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</si>
  <si>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</si>
  <si>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</si>
  <si>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</si>
  <si>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</si>
  <si>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</si>
  <si>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</si>
  <si>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</si>
  <si>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</si>
  <si>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</si>
  <si>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</si>
  <si>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</si>
  <si>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</si>
  <si>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</si>
  <si>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</si>
  <si>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</si>
  <si>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</si>
  <si>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</si>
  <si>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</si>
  <si>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</si>
  <si>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</si>
  <si>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</si>
  <si>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</si>
  <si>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</si>
  <si>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</si>
  <si>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</si>
  <si>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</si>
  <si>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</si>
  <si>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</si>
  <si>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</si>
  <si>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</si>
  <si>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</si>
  <si>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</si>
  <si>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</si>
  <si>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</si>
  <si>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</si>
  <si>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</si>
  <si>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</si>
  <si>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</si>
  <si>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</si>
  <si>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</si>
  <si>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</si>
  <si>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</si>
  <si>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</si>
  <si>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</si>
  <si>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</si>
  <si>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</si>
  <si>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</si>
  <si>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</si>
  <si>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</si>
  <si>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</si>
  <si>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</si>
  <si>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</si>
  <si>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</si>
  <si>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</si>
  <si>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</si>
  <si>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</si>
  <si>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</si>
  <si>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</si>
  <si>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</si>
  <si>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</si>
  <si>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</si>
  <si>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</si>
  <si>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</si>
  <si>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</si>
  <si>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</si>
  <si>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</si>
  <si>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</si>
  <si>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</si>
  <si>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</si>
  <si>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</si>
  <si>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</si>
  <si>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</si>
  <si>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</si>
  <si>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</si>
  <si>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</si>
  <si>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</si>
  <si>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</si>
  <si>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</si>
  <si>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</si>
  <si>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</si>
  <si>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</si>
  <si>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</si>
  <si>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</si>
  <si>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</si>
  <si>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</si>
  <si>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</si>
  <si>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</si>
  <si>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</si>
  <si>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</si>
  <si>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</si>
  <si>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</si>
  <si>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</si>
  <si>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</si>
  <si>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</si>
  <si>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</si>
  <si>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</si>
  <si>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</si>
  <si>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</si>
  <si>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</si>
  <si>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</si>
  <si>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</si>
  <si>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</si>
  <si>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</si>
  <si>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</si>
  <si>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</si>
  <si>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</si>
  <si>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</si>
  <si>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</si>
  <si>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</si>
  <si>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</si>
  <si>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</si>
  <si>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</si>
  <si>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</si>
  <si>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</si>
  <si>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</si>
  <si>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</si>
  <si>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</si>
  <si>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</si>
  <si>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</si>
  <si>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</si>
  <si>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</si>
  <si>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</si>
  <si>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</si>
  <si>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</si>
  <si>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</si>
  <si>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</si>
  <si>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</si>
  <si>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</si>
  <si>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</si>
  <si>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</si>
  <si>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</si>
  <si>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</si>
  <si>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</si>
  <si>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</si>
  <si>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</si>
  <si>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</si>
  <si>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</si>
  <si>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</si>
  <si>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</si>
  <si>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</si>
  <si>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</si>
  <si>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</si>
  <si>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</si>
  <si>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</si>
  <si>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</si>
  <si>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</si>
  <si>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</si>
  <si>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</si>
  <si>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</si>
  <si>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</si>
  <si>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</si>
  <si>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</si>
  <si>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</si>
  <si>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</si>
  <si>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</si>
  <si>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</si>
  <si>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</si>
  <si>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</si>
  <si>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</si>
  <si>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</si>
  <si>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</si>
  <si>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</si>
  <si>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</si>
  <si>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</si>
  <si>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</si>
  <si>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</si>
  <si>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</si>
  <si>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</si>
  <si>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</si>
  <si>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</si>
  <si>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</si>
  <si>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</si>
  <si>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</si>
  <si>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</si>
  <si>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</si>
  <si>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</si>
  <si>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</si>
  <si>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</si>
  <si>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</si>
  <si>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</si>
  <si>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</si>
  <si>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</si>
  <si>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</si>
  <si>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</si>
  <si>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</si>
  <si>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</si>
  <si>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</si>
  <si>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</si>
  <si>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</si>
  <si>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</si>
  <si>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</si>
  <si>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</si>
  <si>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</si>
  <si>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</si>
  <si>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</si>
  <si>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</si>
  <si>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</si>
  <si>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</si>
  <si>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</si>
  <si>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</si>
  <si>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</si>
  <si>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</si>
  <si>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</si>
  <si>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</si>
  <si>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</si>
  <si>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</si>
  <si>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</si>
  <si>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</si>
  <si>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</si>
  <si>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</si>
  <si>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</si>
  <si>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</si>
  <si>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</si>
  <si>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</si>
  <si>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</si>
  <si>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</si>
  <si>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</si>
  <si>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</si>
  <si>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</si>
  <si>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</si>
  <si>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</si>
  <si>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</si>
  <si>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</si>
  <si>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</si>
  <si>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</si>
  <si>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</si>
  <si>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</si>
  <si>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</si>
  <si>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</si>
  <si>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</si>
  <si>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</si>
  <si>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</si>
  <si>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</si>
  <si>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</si>
  <si>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</si>
  <si>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</si>
  <si>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</si>
  <si>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</si>
  <si>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</si>
  <si>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</si>
  <si>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</si>
  <si>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</si>
  <si>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</si>
  <si>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</si>
  <si>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</si>
  <si>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</si>
  <si>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</si>
  <si>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</si>
  <si>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</si>
  <si>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</si>
  <si>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</si>
  <si>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</si>
  <si>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</si>
  <si>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</si>
  <si>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</si>
  <si>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</si>
  <si>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</si>
  <si>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</si>
  <si>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</si>
  <si>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</si>
  <si>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</si>
  <si>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</si>
  <si>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</si>
  <si>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</si>
  <si>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</si>
  <si>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</si>
  <si>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</si>
  <si>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</si>
  <si>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</si>
  <si>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</si>
  <si>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</si>
  <si>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</si>
  <si>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</si>
  <si>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</si>
  <si>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</si>
  <si>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</si>
  <si>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</si>
  <si>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</si>
  <si>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</si>
  <si>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</si>
  <si>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</si>
  <si>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</si>
  <si>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</si>
  <si>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</si>
  <si>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</si>
  <si>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</si>
  <si>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</si>
  <si>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</si>
  <si>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</si>
  <si>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</si>
  <si>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</si>
  <si>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</si>
  <si>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</si>
  <si>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</si>
  <si>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</si>
  <si>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</si>
  <si>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</si>
  <si>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</si>
  <si>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</si>
  <si>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</si>
  <si>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</si>
  <si>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</si>
  <si>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</si>
  <si>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</si>
  <si>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</si>
  <si>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</si>
  <si>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</si>
  <si>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</si>
  <si>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</si>
  <si>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</si>
  <si>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</si>
  <si>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</si>
  <si>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</si>
  <si>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</si>
  <si>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</si>
  <si>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</si>
  <si>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</si>
  <si>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</si>
  <si>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</si>
  <si>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</si>
  <si>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</si>
  <si>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</si>
  <si>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</si>
  <si>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</si>
  <si>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</si>
  <si>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</si>
  <si>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</si>
  <si>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</si>
  <si>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</si>
  <si>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</si>
  <si>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</si>
  <si>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</si>
  <si>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</si>
  <si>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</si>
  <si>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</si>
  <si>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</si>
  <si>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</si>
  <si>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</si>
  <si>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</si>
  <si>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</si>
  <si>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</si>
  <si>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</si>
  <si>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</si>
  <si>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</si>
  <si>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</si>
  <si>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</si>
  <si>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</si>
  <si>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</si>
  <si>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</si>
  <si>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</si>
  <si>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</si>
  <si>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</si>
  <si>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</si>
  <si>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</si>
  <si>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</si>
  <si>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</si>
  <si>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</si>
  <si>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</si>
  <si>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</si>
  <si>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</si>
  <si>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</si>
  <si>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</si>
  <si>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</si>
  <si>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</si>
  <si>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</si>
  <si>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</si>
  <si>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</si>
  <si>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</si>
  <si>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</si>
  <si>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</si>
  <si>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</si>
  <si>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</si>
  <si>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</si>
  <si>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</si>
  <si>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</si>
  <si>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</si>
  <si>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</si>
  <si>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</si>
  <si>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</si>
  <si>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</si>
  <si>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</si>
  <si>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</si>
  <si>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</si>
  <si>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</si>
  <si>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</si>
  <si>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</si>
  <si>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</si>
  <si>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</si>
  <si>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</si>
  <si>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</si>
  <si>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</si>
  <si>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</si>
  <si>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</si>
  <si>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</si>
  <si>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</si>
  <si>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</si>
  <si>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</si>
  <si>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</si>
  <si>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</si>
  <si>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</si>
  <si>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</si>
  <si>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</si>
  <si>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</si>
  <si>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</si>
  <si>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</si>
  <si>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</si>
  <si>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</si>
  <si>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</si>
  <si>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</si>
  <si>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</si>
  <si>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</si>
  <si>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</si>
  <si>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</si>
  <si>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</si>
  <si>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</si>
  <si>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</si>
  <si>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</si>
  <si>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</si>
  <si>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</si>
  <si>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</si>
  <si>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</si>
  <si>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</si>
  <si>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</si>
  <si>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</si>
  <si>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</si>
  <si>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</si>
  <si>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</si>
  <si>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</si>
  <si>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</si>
  <si>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</si>
  <si>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</si>
  <si>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</si>
  <si>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</si>
  <si>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</si>
  <si>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</si>
  <si>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</si>
  <si>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</si>
  <si>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</si>
  <si>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</si>
  <si>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</si>
  <si>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</si>
  <si>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</si>
  <si>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</si>
  <si>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</si>
  <si>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</si>
  <si>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</si>
  <si>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</si>
  <si>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</si>
  <si>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</si>
  <si>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</si>
  <si>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</si>
  <si>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</si>
  <si>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</si>
  <si>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</si>
  <si>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</si>
  <si>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</si>
  <si>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</si>
  <si>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</si>
  <si>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</si>
  <si>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</si>
  <si>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</si>
  <si>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</si>
  <si>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</si>
  <si>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</si>
  <si>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</si>
  <si>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</si>
  <si>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</si>
  <si>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</si>
  <si>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</si>
  <si>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</si>
  <si>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</si>
  <si>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</si>
  <si>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</si>
  <si>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</si>
  <si>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</si>
  <si>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</si>
  <si>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</si>
  <si>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</si>
  <si>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</si>
  <si>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</si>
  <si>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</si>
  <si>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</si>
  <si>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</si>
  <si>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</si>
  <si>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</si>
  <si>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</si>
  <si>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</si>
  <si>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</si>
  <si>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</si>
  <si>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</si>
  <si>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</si>
  <si>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</si>
  <si>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</si>
  <si>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</si>
  <si>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</si>
  <si>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</si>
  <si>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</si>
  <si>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</si>
  <si>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</si>
  <si>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</si>
  <si>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</si>
  <si>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</si>
  <si>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</si>
  <si>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</si>
  <si>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</si>
  <si>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</si>
  <si>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</si>
  <si>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</si>
  <si>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</si>
  <si>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</si>
  <si>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</si>
  <si>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</si>
  <si>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</si>
  <si>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</si>
  <si>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</si>
  <si>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</si>
  <si>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</si>
  <si>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</si>
  <si>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</si>
  <si>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</si>
  <si>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</si>
  <si>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</si>
  <si>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</si>
  <si>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</si>
  <si>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</si>
  <si>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</si>
  <si>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</si>
  <si>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</si>
  <si>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</si>
  <si>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</si>
  <si>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</si>
  <si>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</si>
  <si>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</si>
  <si>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</si>
  <si>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</si>
  <si>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</si>
  <si>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</si>
  <si>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</si>
  <si>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</si>
  <si>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</si>
  <si>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</si>
  <si>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</si>
  <si>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</si>
  <si>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</si>
  <si>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</si>
  <si>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</si>
  <si>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</si>
  <si>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</si>
  <si>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</si>
  <si>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</si>
  <si>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</si>
  <si>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</si>
  <si>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</si>
  <si>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</si>
  <si>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</si>
  <si>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</si>
  <si>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</si>
  <si>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</si>
  <si>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</si>
  <si>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</si>
  <si>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</si>
  <si>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</si>
  <si>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</si>
  <si>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</si>
  <si>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</si>
  <si>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</si>
  <si>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</si>
  <si>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</si>
  <si>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</si>
  <si>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</si>
  <si>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</si>
  <si>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</si>
  <si>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</si>
  <si>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</si>
  <si>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</si>
  <si>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</si>
  <si>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</si>
  <si>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</si>
  <si>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</si>
  <si>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</si>
  <si>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</si>
  <si>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</si>
  <si>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</si>
  <si>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</si>
  <si>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</si>
  <si>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</si>
  <si>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</si>
  <si>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</si>
  <si>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</si>
  <si>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</si>
  <si>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</si>
  <si>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</si>
  <si>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</si>
  <si>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</si>
  <si>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</si>
  <si>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</si>
  <si>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</si>
  <si>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</si>
  <si>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</si>
  <si>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</si>
  <si>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</si>
  <si>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</si>
  <si>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</si>
  <si>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</si>
  <si>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</si>
  <si>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</si>
  <si>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</si>
  <si>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</si>
  <si>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</si>
  <si>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</si>
  <si>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</si>
  <si>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</si>
  <si>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</si>
  <si>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</si>
  <si>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</si>
  <si>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</si>
  <si>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</si>
  <si>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</si>
  <si>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</si>
  <si>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</si>
  <si>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</si>
  <si>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</si>
  <si>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</si>
  <si>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</si>
  <si>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</si>
  <si>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</si>
  <si>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</si>
  <si>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</si>
  <si>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</si>
  <si>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</si>
  <si>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</si>
  <si>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</si>
  <si>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</si>
  <si>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</si>
  <si>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</si>
  <si>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</si>
  <si>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</si>
  <si>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</si>
  <si>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</si>
  <si>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</si>
  <si>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</si>
  <si>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</si>
  <si>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</si>
  <si>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</si>
  <si>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</si>
  <si>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</si>
  <si>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</si>
  <si>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</si>
  <si>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</si>
  <si>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</si>
  <si>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</si>
  <si>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</si>
  <si>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</si>
  <si>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</si>
  <si>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</si>
  <si>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</si>
  <si>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</si>
  <si>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</si>
  <si>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</si>
  <si>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</si>
  <si>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</si>
  <si>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</si>
  <si>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</si>
  <si>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</si>
  <si>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</si>
  <si>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</si>
  <si>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</si>
  <si>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</si>
  <si>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</si>
  <si>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</si>
  <si>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</si>
  <si>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</si>
  <si>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</si>
  <si>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</si>
  <si>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</si>
  <si>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</si>
  <si>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</si>
  <si>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</si>
  <si>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</si>
  <si>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</si>
  <si>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</si>
  <si>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</si>
  <si>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</si>
  <si>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</si>
  <si>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</si>
  <si>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</si>
  <si>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</si>
  <si>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</si>
  <si>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</si>
  <si>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</si>
  <si>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</si>
  <si>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</si>
  <si>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</si>
  <si>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</si>
  <si>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</si>
  <si>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</si>
  <si>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</si>
  <si>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</si>
  <si>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</si>
  <si>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</si>
  <si>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</si>
  <si>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</si>
  <si>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</si>
  <si>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</si>
  <si>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</si>
  <si>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</si>
  <si>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</si>
  <si>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</si>
  <si>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</si>
  <si>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</si>
  <si>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</si>
  <si>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</si>
  <si>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</si>
  <si>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</si>
  <si>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</si>
  <si>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</si>
  <si>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</si>
  <si>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</si>
  <si>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</si>
  <si>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</si>
  <si>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</si>
  <si>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</si>
  <si>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</si>
  <si>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</si>
  <si>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</si>
  <si>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</si>
  <si>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</si>
  <si>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</si>
  <si>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</si>
  <si>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</si>
  <si>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</si>
  <si>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</si>
  <si>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</si>
  <si>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</si>
  <si>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</si>
  <si>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</si>
  <si>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</si>
  <si>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</si>
  <si>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</si>
  <si>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</si>
  <si>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</si>
  <si>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</si>
  <si>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</si>
  <si>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</si>
  <si>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</si>
  <si>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</si>
  <si>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</si>
  <si>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</si>
  <si>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</si>
  <si>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</si>
  <si>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</si>
  <si>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</si>
  <si>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</si>
  <si>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</si>
  <si>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</si>
  <si>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</si>
  <si>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</si>
  <si>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</si>
  <si>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</si>
  <si>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</si>
  <si>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</si>
  <si>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</si>
  <si>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</si>
  <si>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</si>
  <si>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</si>
  <si>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</si>
  <si>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</si>
  <si>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</si>
  <si>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</si>
  <si>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</si>
  <si>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</si>
  <si>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</si>
  <si>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</si>
  <si>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</si>
  <si>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</si>
  <si>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</si>
  <si>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</si>
  <si>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</si>
  <si>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</si>
  <si>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</si>
  <si>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</si>
  <si>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</si>
  <si>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</si>
  <si>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</si>
  <si>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</si>
  <si>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</si>
  <si>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</si>
  <si>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</si>
  <si>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</si>
  <si>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</si>
  <si>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</si>
  <si>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</si>
  <si>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</si>
  <si>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</si>
  <si>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</si>
  <si>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</si>
  <si>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</si>
  <si>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</si>
  <si>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</si>
  <si>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</si>
  <si>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</si>
  <si>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</si>
  <si>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</si>
  <si>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</si>
  <si>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</si>
  <si>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</si>
  <si>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</si>
  <si>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</si>
  <si>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</si>
  <si>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</si>
  <si>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</si>
  <si>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</si>
  <si>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</si>
  <si>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</si>
  <si>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</si>
  <si>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</si>
  <si>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</si>
  <si>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</si>
  <si>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</si>
  <si>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</si>
  <si>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</si>
  <si>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</si>
  <si>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</si>
  <si>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</si>
  <si>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</si>
  <si>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</si>
  <si>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</si>
  <si>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</si>
  <si>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</si>
  <si>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</si>
  <si>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</si>
  <si>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</si>
  <si>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</si>
  <si>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</si>
  <si>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</si>
  <si>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</si>
  <si>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</si>
  <si>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</si>
  <si>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</si>
  <si>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</si>
  <si>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</si>
  <si>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</si>
  <si>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</si>
  <si>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</si>
  <si>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</si>
  <si>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</si>
  <si>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</si>
  <si>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</si>
  <si>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</si>
  <si>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</si>
  <si>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</si>
  <si>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</si>
  <si>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</si>
  <si>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</si>
  <si>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</si>
  <si>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</si>
  <si>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</si>
  <si>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</si>
  <si>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</si>
  <si>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</si>
  <si>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</si>
  <si>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</si>
  <si>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</si>
  <si>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</si>
  <si>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</si>
  <si>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</si>
  <si>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</si>
  <si>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</si>
  <si>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</si>
  <si>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</si>
  <si>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</si>
  <si>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</si>
  <si>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</si>
  <si>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</si>
  <si>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</si>
  <si>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</si>
  <si>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</si>
  <si>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</si>
  <si>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</si>
  <si>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</si>
  <si>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</si>
  <si>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</si>
  <si>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</si>
  <si>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</si>
  <si>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</si>
  <si>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</si>
  <si>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</si>
  <si>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</si>
  <si>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</si>
  <si>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</si>
  <si>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</si>
  <si>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</si>
  <si>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</si>
  <si>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</si>
  <si>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</si>
  <si>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</si>
  <si>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</si>
  <si>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</si>
  <si>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</si>
  <si>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</si>
  <si>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</si>
  <si>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</si>
  <si>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</si>
  <si>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</si>
  <si>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</si>
  <si>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</si>
  <si>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</si>
  <si>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</si>
  <si>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</si>
  <si>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</si>
  <si>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</si>
  <si>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</si>
  <si>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</si>
  <si>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</si>
  <si>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</si>
  <si>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</si>
  <si>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</si>
  <si>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</si>
  <si>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</si>
  <si>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</si>
  <si>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</si>
  <si>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</si>
  <si>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</si>
  <si>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</si>
  <si>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</si>
  <si>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</si>
  <si>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</si>
  <si>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</si>
  <si>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</si>
  <si>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</si>
  <si>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</si>
  <si>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</si>
  <si>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</si>
  <si>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</si>
  <si>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</si>
  <si>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</si>
  <si>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</si>
  <si>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</si>
  <si>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</si>
  <si>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</si>
  <si>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</si>
  <si>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</si>
  <si>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</si>
  <si>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</si>
  <si>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</si>
  <si>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</si>
  <si>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</si>
  <si>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</si>
  <si>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</si>
  <si>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</si>
  <si>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</si>
  <si>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</si>
  <si>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</si>
  <si>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</si>
  <si>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</si>
  <si>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</si>
  <si>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</si>
  <si>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</si>
  <si>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</si>
  <si>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</si>
  <si>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</si>
  <si>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</si>
  <si>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</si>
  <si>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</si>
  <si>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</si>
  <si>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</si>
  <si>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</si>
  <si>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</si>
  <si>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</si>
  <si>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</si>
  <si>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</si>
  <si>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</si>
  <si>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</si>
  <si>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</si>
  <si>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</si>
  <si>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</si>
  <si>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</si>
  <si>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</si>
  <si>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</si>
  <si>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</si>
  <si>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</si>
  <si>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</si>
  <si>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</si>
  <si>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</si>
  <si>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</si>
  <si>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</si>
  <si>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</si>
  <si>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</si>
  <si>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</si>
  <si>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</si>
  <si>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</si>
  <si>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</si>
  <si>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</si>
  <si>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</si>
  <si>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</si>
  <si>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</si>
  <si>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</si>
  <si>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</si>
  <si>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</si>
  <si>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</si>
  <si>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</si>
  <si>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</si>
  <si>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</si>
  <si>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</si>
  <si>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</si>
  <si>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</si>
  <si>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</si>
  <si>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</si>
  <si>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</si>
  <si>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DE ENERO AL 31 DE DICIEMBRE DE 2020</t>
  </si>
  <si>
    <t>LIC. OSCAR DANIEL CARRION CALVARIO</t>
  </si>
  <si>
    <t>MTRO. JOSE LUIS JIMENEZ DIAZ</t>
  </si>
  <si>
    <t>PRESIDENTE MUNICIPAL</t>
  </si>
  <si>
    <t>FUNC. ENC. DE HACIENDA MUNICIPAL</t>
  </si>
  <si>
    <t>ASEJ2020-13-30-04-2021-1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</si>
</sst>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Fill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5" workbookViewId="0">
      <selection activeCell="B5" sqref="B5:AW5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1060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" t="s">
        <v>4</v>
      </c>
      <c r="AY5" s="4" t="s">
        <v>5</v>
      </c>
    </row>
    <row r="6" spans="1:51" ht="18.75" x14ac:dyDescent="0.3">
      <c r="A6" s="6" t="s">
        <v>6</v>
      </c>
      <c r="B6" s="7" t="s">
        <v>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8</v>
      </c>
      <c r="B7" s="11" t="s">
        <v>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33052599.5</v>
      </c>
      <c r="AY7" s="13">
        <f>AY8+AY29+AY35+AY40+AY72+AY81+AY102+AY114</f>
        <v>76828249.409999996</v>
      </c>
    </row>
    <row r="8" spans="1:51" x14ac:dyDescent="0.25">
      <c r="A8" s="10" t="s">
        <v>10</v>
      </c>
      <c r="B8" s="14" t="s">
        <v>11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14001125.970000001</v>
      </c>
      <c r="AY8" s="15">
        <f>AY9+AY11+AY15+AY16+AY17+AY18+AY19+AY25+AY27</f>
        <v>13200710.57</v>
      </c>
    </row>
    <row r="9" spans="1:51" x14ac:dyDescent="0.25">
      <c r="A9" s="10">
        <v>41110</v>
      </c>
      <c r="B9" s="16" t="s">
        <v>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417920</v>
      </c>
      <c r="AY9" s="17">
        <f>SUM(AY10)</f>
        <v>3900</v>
      </c>
    </row>
    <row r="10" spans="1:51" x14ac:dyDescent="0.25">
      <c r="A10" s="18" t="s">
        <v>13</v>
      </c>
      <c r="B10" s="19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417920</v>
      </c>
      <c r="AY10" s="20">
        <v>3900</v>
      </c>
    </row>
    <row r="11" spans="1:51" x14ac:dyDescent="0.25">
      <c r="A11" s="10">
        <v>41120</v>
      </c>
      <c r="B11" s="16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13334172.5</v>
      </c>
      <c r="AY11" s="17">
        <f>SUM(AY12:AY14)</f>
        <v>12875625.300000001</v>
      </c>
    </row>
    <row r="12" spans="1:51" x14ac:dyDescent="0.25">
      <c r="A12" s="18" t="s">
        <v>16</v>
      </c>
      <c r="B12" s="19" t="s">
        <v>17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5050669.5999999996</v>
      </c>
      <c r="AY12" s="20">
        <v>6992026.8499999996</v>
      </c>
    </row>
    <row r="13" spans="1:51" x14ac:dyDescent="0.25">
      <c r="A13" s="18" t="s">
        <v>18</v>
      </c>
      <c r="B13" s="19" t="s">
        <v>19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8252003.4000000004</v>
      </c>
      <c r="AY13" s="20">
        <v>5853454.5700000003</v>
      </c>
    </row>
    <row r="14" spans="1:51" x14ac:dyDescent="0.25">
      <c r="A14" s="18" t="s">
        <v>20</v>
      </c>
      <c r="B14" s="19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31499.5</v>
      </c>
      <c r="AY14" s="20">
        <v>30143.88</v>
      </c>
    </row>
    <row r="15" spans="1:51" x14ac:dyDescent="0.25">
      <c r="A15" s="10" t="s">
        <v>22</v>
      </c>
      <c r="B15" s="16" t="s">
        <v>23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24</v>
      </c>
      <c r="B16" s="16" t="s">
        <v>25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26</v>
      </c>
      <c r="B17" s="16" t="s">
        <v>27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28</v>
      </c>
      <c r="B18" s="16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30</v>
      </c>
      <c r="B19" s="16" t="s">
        <v>31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249033.47</v>
      </c>
      <c r="AY19" s="17">
        <f>SUM(AY20:AY24)</f>
        <v>321185.27</v>
      </c>
    </row>
    <row r="20" spans="1:51" x14ac:dyDescent="0.25">
      <c r="A20" s="18" t="s">
        <v>32</v>
      </c>
      <c r="B20" s="19" t="s">
        <v>33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249033.47</v>
      </c>
      <c r="AY20" s="20">
        <v>321185.27</v>
      </c>
    </row>
    <row r="21" spans="1:51" x14ac:dyDescent="0.25">
      <c r="A21" s="18" t="s">
        <v>34</v>
      </c>
      <c r="B21" s="19" t="s">
        <v>35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36</v>
      </c>
      <c r="B22" s="19" t="s">
        <v>37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38</v>
      </c>
      <c r="B23" s="19" t="s">
        <v>39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40</v>
      </c>
      <c r="B24" s="19" t="s">
        <v>41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42</v>
      </c>
      <c r="B25" s="16" t="s">
        <v>43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44</v>
      </c>
      <c r="B26" s="19" t="s">
        <v>43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45</v>
      </c>
      <c r="B27" s="16" t="s">
        <v>46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47</v>
      </c>
      <c r="B28" s="19" t="s">
        <v>48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49</v>
      </c>
      <c r="B29" s="21" t="s">
        <v>50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51</v>
      </c>
      <c r="B30" s="16" t="s">
        <v>52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53</v>
      </c>
      <c r="B31" s="16" t="s">
        <v>54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55</v>
      </c>
      <c r="B32" s="16" t="s">
        <v>56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57</v>
      </c>
      <c r="B33" s="16" t="s">
        <v>58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59</v>
      </c>
      <c r="B34" s="16" t="s">
        <v>60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61</v>
      </c>
      <c r="B35" s="21" t="s">
        <v>62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63</v>
      </c>
      <c r="B36" s="16" t="s">
        <v>64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65</v>
      </c>
      <c r="B37" s="19" t="s">
        <v>66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67</v>
      </c>
      <c r="B38" s="16" t="s">
        <v>68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69</v>
      </c>
      <c r="B39" s="19" t="s">
        <v>70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71</v>
      </c>
      <c r="B40" s="21" t="s">
        <v>72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15740022.460000001</v>
      </c>
      <c r="AY40" s="15">
        <f>AY41+AY46+AY47+AY62+AY68+AY70</f>
        <v>14740643.869999999</v>
      </c>
    </row>
    <row r="41" spans="1:51" x14ac:dyDescent="0.25">
      <c r="A41" s="10" t="s">
        <v>73</v>
      </c>
      <c r="B41" s="16" t="s">
        <v>74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2181117.91</v>
      </c>
      <c r="AY41" s="17">
        <f>SUM(AY42:AY45)</f>
        <v>2317671.81</v>
      </c>
    </row>
    <row r="42" spans="1:51" x14ac:dyDescent="0.25">
      <c r="A42" s="18" t="s">
        <v>75</v>
      </c>
      <c r="B42" s="19" t="s">
        <v>76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1317893.48</v>
      </c>
      <c r="AY42" s="20">
        <v>1595939.6</v>
      </c>
    </row>
    <row r="43" spans="1:51" x14ac:dyDescent="0.25">
      <c r="A43" s="18" t="s">
        <v>77</v>
      </c>
      <c r="B43" s="19" t="s">
        <v>78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145588</v>
      </c>
      <c r="AY43" s="20">
        <v>290702.90999999997</v>
      </c>
    </row>
    <row r="44" spans="1:51" x14ac:dyDescent="0.25">
      <c r="A44" s="18" t="s">
        <v>79</v>
      </c>
      <c r="B44" s="19" t="s">
        <v>80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704237.93</v>
      </c>
      <c r="AY44" s="20">
        <v>431029.3</v>
      </c>
    </row>
    <row r="45" spans="1:51" x14ac:dyDescent="0.25">
      <c r="A45" s="18" t="s">
        <v>81</v>
      </c>
      <c r="B45" s="19" t="s">
        <v>82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13398.5</v>
      </c>
      <c r="AY45" s="20">
        <v>0</v>
      </c>
    </row>
    <row r="46" spans="1:51" x14ac:dyDescent="0.25">
      <c r="A46" s="10" t="s">
        <v>83</v>
      </c>
      <c r="B46" s="16" t="s">
        <v>84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85</v>
      </c>
      <c r="B47" s="16" t="s">
        <v>86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12290034.700000001</v>
      </c>
      <c r="AY47" s="17">
        <f>SUM(AY48:AY61)</f>
        <v>11005168.559999999</v>
      </c>
    </row>
    <row r="48" spans="1:51" x14ac:dyDescent="0.25">
      <c r="A48" s="18" t="s">
        <v>87</v>
      </c>
      <c r="B48" s="19" t="s">
        <v>88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1286126.25</v>
      </c>
      <c r="AY48" s="20">
        <v>1299345.6100000001</v>
      </c>
    </row>
    <row r="49" spans="1:51" x14ac:dyDescent="0.25">
      <c r="A49" s="18" t="s">
        <v>89</v>
      </c>
      <c r="B49" s="19" t="s">
        <v>90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66156.649999999994</v>
      </c>
      <c r="AY49" s="20">
        <v>73530.929999999993</v>
      </c>
    </row>
    <row r="50" spans="1:51" x14ac:dyDescent="0.25">
      <c r="A50" s="18" t="s">
        <v>91</v>
      </c>
      <c r="B50" s="19" t="s">
        <v>92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456395.56</v>
      </c>
      <c r="AY50" s="20">
        <v>263338.99</v>
      </c>
    </row>
    <row r="51" spans="1:51" x14ac:dyDescent="0.25">
      <c r="A51" s="18" t="s">
        <v>93</v>
      </c>
      <c r="B51" s="19" t="s">
        <v>94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95</v>
      </c>
      <c r="B52" s="19" t="s">
        <v>96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77034.06</v>
      </c>
      <c r="AY52" s="20">
        <v>86043.79</v>
      </c>
    </row>
    <row r="53" spans="1:51" x14ac:dyDescent="0.25">
      <c r="A53" s="18" t="s">
        <v>97</v>
      </c>
      <c r="B53" s="19" t="s">
        <v>98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0</v>
      </c>
      <c r="AY53" s="20">
        <v>51793.15</v>
      </c>
    </row>
    <row r="54" spans="1:51" x14ac:dyDescent="0.25">
      <c r="A54" s="18" t="s">
        <v>99</v>
      </c>
      <c r="B54" s="19" t="s">
        <v>100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6991.9</v>
      </c>
    </row>
    <row r="55" spans="1:51" x14ac:dyDescent="0.25">
      <c r="A55" s="18" t="s">
        <v>101</v>
      </c>
      <c r="B55" s="19" t="s">
        <v>102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51194.400000000001</v>
      </c>
      <c r="AY55" s="20">
        <v>36437</v>
      </c>
    </row>
    <row r="56" spans="1:51" x14ac:dyDescent="0.25">
      <c r="A56" s="18" t="s">
        <v>103</v>
      </c>
      <c r="B56" s="19" t="s">
        <v>104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449631.98</v>
      </c>
      <c r="AY56" s="20">
        <v>570189.92000000004</v>
      </c>
    </row>
    <row r="57" spans="1:51" x14ac:dyDescent="0.25">
      <c r="A57" s="18" t="s">
        <v>105</v>
      </c>
      <c r="B57" s="19" t="s">
        <v>106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7281561.8099999996</v>
      </c>
      <c r="AY57" s="20">
        <v>5790902.2400000002</v>
      </c>
    </row>
    <row r="58" spans="1:51" x14ac:dyDescent="0.25">
      <c r="A58" s="18" t="s">
        <v>107</v>
      </c>
      <c r="B58" s="19" t="s">
        <v>108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884608.57</v>
      </c>
      <c r="AY58" s="20">
        <v>805716.31</v>
      </c>
    </row>
    <row r="59" spans="1:51" x14ac:dyDescent="0.25">
      <c r="A59" s="18" t="s">
        <v>109</v>
      </c>
      <c r="B59" s="19" t="s">
        <v>110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74281.3</v>
      </c>
      <c r="AY59" s="20">
        <v>89778</v>
      </c>
    </row>
    <row r="60" spans="1:51" x14ac:dyDescent="0.25">
      <c r="A60" s="18" t="s">
        <v>111</v>
      </c>
      <c r="B60" s="19" t="s">
        <v>112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1424521.47</v>
      </c>
      <c r="AY60" s="20">
        <v>1559173.93</v>
      </c>
    </row>
    <row r="61" spans="1:51" x14ac:dyDescent="0.25">
      <c r="A61" s="18" t="s">
        <v>113</v>
      </c>
      <c r="B61" s="19" t="s">
        <v>114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238522.65</v>
      </c>
      <c r="AY61" s="20">
        <v>371926.79</v>
      </c>
    </row>
    <row r="62" spans="1:51" x14ac:dyDescent="0.25">
      <c r="A62" s="10" t="s">
        <v>115</v>
      </c>
      <c r="B62" s="16" t="s">
        <v>116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1259489.19</v>
      </c>
      <c r="AY62" s="17">
        <f>SUM(AY63:AY67)</f>
        <v>1391851.5</v>
      </c>
    </row>
    <row r="63" spans="1:51" x14ac:dyDescent="0.25">
      <c r="A63" s="18" t="s">
        <v>117</v>
      </c>
      <c r="B63" s="19" t="s">
        <v>33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1259489.19</v>
      </c>
      <c r="AY63" s="20">
        <v>1391851.5</v>
      </c>
    </row>
    <row r="64" spans="1:51" x14ac:dyDescent="0.25">
      <c r="A64" s="18" t="s">
        <v>118</v>
      </c>
      <c r="B64" s="19" t="s">
        <v>35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119</v>
      </c>
      <c r="B65" s="19" t="s">
        <v>37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120</v>
      </c>
      <c r="B66" s="19" t="s">
        <v>39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121</v>
      </c>
      <c r="B67" s="19" t="s">
        <v>41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122</v>
      </c>
      <c r="B68" s="16" t="s">
        <v>123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124</v>
      </c>
      <c r="B69" s="19" t="s">
        <v>125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126</v>
      </c>
      <c r="B70" s="16" t="s">
        <v>127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9380.66</v>
      </c>
      <c r="AY70" s="17">
        <f>SUM(AY71)</f>
        <v>25952</v>
      </c>
    </row>
    <row r="71" spans="1:51" x14ac:dyDescent="0.25">
      <c r="A71" s="18" t="s">
        <v>128</v>
      </c>
      <c r="B71" s="19" t="s">
        <v>129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9380.66</v>
      </c>
      <c r="AY71" s="20">
        <v>25952</v>
      </c>
    </row>
    <row r="72" spans="1:51" x14ac:dyDescent="0.25">
      <c r="A72" s="10" t="s">
        <v>130</v>
      </c>
      <c r="B72" s="21" t="s">
        <v>131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2725785.75</v>
      </c>
      <c r="AY72" s="15">
        <f>AY73+AY76+AY77+AY78+AY80</f>
        <v>5438181.0200000005</v>
      </c>
    </row>
    <row r="73" spans="1:51" x14ac:dyDescent="0.25">
      <c r="A73" s="10" t="s">
        <v>132</v>
      </c>
      <c r="B73" s="16" t="s">
        <v>133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2725785.75</v>
      </c>
      <c r="AY73" s="17">
        <f>SUM(AY74:AY75)</f>
        <v>5438181.0200000005</v>
      </c>
    </row>
    <row r="74" spans="1:51" x14ac:dyDescent="0.25">
      <c r="A74" s="18" t="s">
        <v>134</v>
      </c>
      <c r="B74" s="19" t="s">
        <v>135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307179.5</v>
      </c>
      <c r="AY74" s="20">
        <v>788516.4</v>
      </c>
    </row>
    <row r="75" spans="1:51" x14ac:dyDescent="0.25">
      <c r="A75" s="18" t="s">
        <v>136</v>
      </c>
      <c r="B75" s="19" t="s">
        <v>137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2418606.25</v>
      </c>
      <c r="AY75" s="20">
        <v>4649664.62</v>
      </c>
    </row>
    <row r="76" spans="1:51" x14ac:dyDescent="0.25">
      <c r="A76" s="10" t="s">
        <v>138</v>
      </c>
      <c r="B76" s="16" t="s">
        <v>139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140</v>
      </c>
      <c r="B77" s="16" t="s">
        <v>141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142</v>
      </c>
      <c r="B78" s="16" t="s">
        <v>143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144</v>
      </c>
      <c r="B79" s="23" t="s">
        <v>145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146</v>
      </c>
      <c r="B80" s="16" t="s">
        <v>147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148</v>
      </c>
      <c r="B81" s="21" t="s">
        <v>149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585665.31999999995</v>
      </c>
      <c r="AY81" s="15">
        <f>AY82+AY83+AY85+AY87+AY89+AY91+AY93+AY94+AY100</f>
        <v>43448713.950000003</v>
      </c>
    </row>
    <row r="82" spans="1:51" x14ac:dyDescent="0.25">
      <c r="A82" s="10" t="s">
        <v>150</v>
      </c>
      <c r="B82" s="16" t="s">
        <v>151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152</v>
      </c>
      <c r="B83" s="16" t="s">
        <v>153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154</v>
      </c>
      <c r="B84" s="23" t="s">
        <v>37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155</v>
      </c>
      <c r="B85" s="16" t="s">
        <v>156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43448713.950000003</v>
      </c>
    </row>
    <row r="86" spans="1:51" x14ac:dyDescent="0.25">
      <c r="A86" s="18" t="s">
        <v>157</v>
      </c>
      <c r="B86" s="23" t="s">
        <v>158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43448713.950000003</v>
      </c>
    </row>
    <row r="87" spans="1:51" x14ac:dyDescent="0.25">
      <c r="A87" s="10" t="s">
        <v>159</v>
      </c>
      <c r="B87" s="16" t="s">
        <v>160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161</v>
      </c>
      <c r="B88" s="23" t="s">
        <v>162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163</v>
      </c>
      <c r="B89" s="16" t="s">
        <v>164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161</v>
      </c>
      <c r="B90" s="23" t="s">
        <v>165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166</v>
      </c>
      <c r="B91" s="16" t="s">
        <v>167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161</v>
      </c>
      <c r="B92" s="23" t="s">
        <v>168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169</v>
      </c>
      <c r="B93" s="16" t="s">
        <v>170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171</v>
      </c>
      <c r="B94" s="16" t="s">
        <v>172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173</v>
      </c>
      <c r="B95" s="23" t="s">
        <v>33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174</v>
      </c>
      <c r="B96" s="23" t="s">
        <v>35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175</v>
      </c>
      <c r="B97" s="23" t="s">
        <v>37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176</v>
      </c>
      <c r="B98" s="23" t="s">
        <v>39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177</v>
      </c>
      <c r="B99" s="23" t="s">
        <v>41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178</v>
      </c>
      <c r="B100" s="16" t="s">
        <v>179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585665.31999999995</v>
      </c>
      <c r="AY100" s="17">
        <f>SUM(AY101)</f>
        <v>0</v>
      </c>
    </row>
    <row r="101" spans="1:51" x14ac:dyDescent="0.25">
      <c r="A101" s="18" t="s">
        <v>180</v>
      </c>
      <c r="B101" s="23" t="s">
        <v>181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585665.31999999995</v>
      </c>
      <c r="AY101" s="20">
        <v>0</v>
      </c>
    </row>
    <row r="102" spans="1:51" x14ac:dyDescent="0.25">
      <c r="A102" s="10" t="s">
        <v>182</v>
      </c>
      <c r="B102" s="21" t="s">
        <v>183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184</v>
      </c>
      <c r="B103" s="16" t="s">
        <v>185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186</v>
      </c>
      <c r="B104" s="19" t="s">
        <v>187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188</v>
      </c>
      <c r="B105" s="16" t="s">
        <v>189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190</v>
      </c>
      <c r="B106" s="16" t="s">
        <v>191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192</v>
      </c>
      <c r="B107" s="19" t="s">
        <v>193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194</v>
      </c>
      <c r="B108" s="16" t="s">
        <v>195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196</v>
      </c>
      <c r="B109" s="16" t="s">
        <v>197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198</v>
      </c>
      <c r="B110" s="16" t="s">
        <v>199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200</v>
      </c>
      <c r="B111" s="16" t="s">
        <v>201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202</v>
      </c>
      <c r="B112" s="19" t="s">
        <v>203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204</v>
      </c>
      <c r="B113" s="16" t="s">
        <v>205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206</v>
      </c>
      <c r="B114" s="21" t="s">
        <v>207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208</v>
      </c>
      <c r="B115" s="16" t="s">
        <v>209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210</v>
      </c>
      <c r="B116" s="16" t="s">
        <v>211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212</v>
      </c>
      <c r="B117" s="24" t="s">
        <v>213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108270327.98</v>
      </c>
      <c r="AY117" s="13">
        <f>AY118+AY149</f>
        <v>97161366.309999987</v>
      </c>
    </row>
    <row r="118" spans="1:51" x14ac:dyDescent="0.25">
      <c r="A118" s="10" t="s">
        <v>214</v>
      </c>
      <c r="B118" s="21" t="s">
        <v>215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108270327.98</v>
      </c>
      <c r="AY118" s="15">
        <f>AY119+AY132+AY135+AY140+AY146</f>
        <v>97161366.309999987</v>
      </c>
    </row>
    <row r="119" spans="1:51" x14ac:dyDescent="0.25">
      <c r="A119" s="10" t="s">
        <v>216</v>
      </c>
      <c r="B119" s="16" t="s">
        <v>217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70314672.310000002</v>
      </c>
      <c r="AY119" s="17">
        <f>SUM(AY120:AY131)</f>
        <v>56365872.659999996</v>
      </c>
    </row>
    <row r="120" spans="1:51" x14ac:dyDescent="0.25">
      <c r="A120" s="18" t="s">
        <v>218</v>
      </c>
      <c r="B120" s="19" t="s">
        <v>219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70314672.310000002</v>
      </c>
      <c r="AY120" s="20">
        <v>56365872.659999996</v>
      </c>
    </row>
    <row r="121" spans="1:51" x14ac:dyDescent="0.25">
      <c r="A121" s="18" t="s">
        <v>220</v>
      </c>
      <c r="B121" s="19" t="s">
        <v>221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0</v>
      </c>
      <c r="AY121" s="20">
        <v>0</v>
      </c>
    </row>
    <row r="122" spans="1:51" x14ac:dyDescent="0.25">
      <c r="A122" s="18" t="s">
        <v>222</v>
      </c>
      <c r="B122" s="19" t="s">
        <v>223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0</v>
      </c>
      <c r="AY122" s="20">
        <v>0</v>
      </c>
    </row>
    <row r="123" spans="1:51" x14ac:dyDescent="0.25">
      <c r="A123" s="18" t="s">
        <v>224</v>
      </c>
      <c r="B123" s="19" t="s">
        <v>225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1" x14ac:dyDescent="0.25">
      <c r="A124" s="18" t="s">
        <v>226</v>
      </c>
      <c r="B124" s="19" t="s">
        <v>227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228</v>
      </c>
      <c r="B125" s="19" t="s">
        <v>229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0</v>
      </c>
      <c r="AY125" s="20">
        <v>0</v>
      </c>
    </row>
    <row r="126" spans="1:51" x14ac:dyDescent="0.25">
      <c r="A126" s="18" t="s">
        <v>230</v>
      </c>
      <c r="B126" s="19" t="s">
        <v>231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232</v>
      </c>
      <c r="B127" s="19" t="s">
        <v>233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234</v>
      </c>
      <c r="B128" s="19" t="s">
        <v>235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0</v>
      </c>
      <c r="AY128" s="20">
        <v>0</v>
      </c>
    </row>
    <row r="129" spans="1:51" x14ac:dyDescent="0.25">
      <c r="A129" s="18" t="s">
        <v>236</v>
      </c>
      <c r="B129" s="19" t="s">
        <v>237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0</v>
      </c>
      <c r="AY129" s="20">
        <v>0</v>
      </c>
    </row>
    <row r="130" spans="1:51" x14ac:dyDescent="0.25">
      <c r="A130" s="18" t="s">
        <v>238</v>
      </c>
      <c r="B130" s="19" t="s">
        <v>239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240</v>
      </c>
      <c r="B131" s="19" t="s">
        <v>241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0</v>
      </c>
      <c r="AY131" s="20">
        <v>0</v>
      </c>
    </row>
    <row r="132" spans="1:51" x14ac:dyDescent="0.25">
      <c r="A132" s="10" t="s">
        <v>242</v>
      </c>
      <c r="B132" s="16" t="s">
        <v>243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33606045.670000002</v>
      </c>
      <c r="AY132" s="17">
        <f>SUM(AY133:AY134)</f>
        <v>31490721.32</v>
      </c>
    </row>
    <row r="133" spans="1:51" x14ac:dyDescent="0.25">
      <c r="A133" s="18" t="s">
        <v>244</v>
      </c>
      <c r="B133" s="19" t="s">
        <v>245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7195531.5999999996</v>
      </c>
      <c r="AY133" s="20">
        <v>5896830.1500000004</v>
      </c>
    </row>
    <row r="134" spans="1:51" x14ac:dyDescent="0.25">
      <c r="A134" s="18" t="s">
        <v>246</v>
      </c>
      <c r="B134" s="19" t="s">
        <v>247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26410514.07</v>
      </c>
      <c r="AY134" s="20">
        <v>25593891.170000002</v>
      </c>
    </row>
    <row r="135" spans="1:51" x14ac:dyDescent="0.25">
      <c r="A135" s="10" t="s">
        <v>248</v>
      </c>
      <c r="B135" s="16" t="s">
        <v>249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4349610</v>
      </c>
      <c r="AY135" s="17">
        <f>SUM(AY136:AY139)</f>
        <v>9304772.3300000001</v>
      </c>
    </row>
    <row r="136" spans="1:51" x14ac:dyDescent="0.25">
      <c r="A136" s="18" t="s">
        <v>250</v>
      </c>
      <c r="B136" s="19" t="s">
        <v>251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252</v>
      </c>
      <c r="B137" s="19" t="s">
        <v>253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254</v>
      </c>
      <c r="B138" s="19" t="s">
        <v>255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256</v>
      </c>
      <c r="B139" s="19" t="s">
        <v>257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4349610</v>
      </c>
      <c r="AY139" s="20">
        <v>9304772.3300000001</v>
      </c>
    </row>
    <row r="140" spans="1:51" x14ac:dyDescent="0.25">
      <c r="A140" s="10" t="s">
        <v>258</v>
      </c>
      <c r="B140" s="16" t="s">
        <v>259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260</v>
      </c>
      <c r="B141" s="19" t="s">
        <v>261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262</v>
      </c>
      <c r="B142" s="19" t="s">
        <v>263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264</v>
      </c>
      <c r="B143" s="19" t="s">
        <v>265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266</v>
      </c>
      <c r="B144" s="19" t="s">
        <v>267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268</v>
      </c>
      <c r="B145" s="19" t="s">
        <v>269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270</v>
      </c>
      <c r="B146" s="16" t="s">
        <v>271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272</v>
      </c>
      <c r="B147" s="19" t="s">
        <v>273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274</v>
      </c>
      <c r="B148" s="19" t="s">
        <v>275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276</v>
      </c>
      <c r="B149" s="21" t="s">
        <v>277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278</v>
      </c>
      <c r="B150" s="16" t="s">
        <v>279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280</v>
      </c>
      <c r="B151" s="19" t="s">
        <v>281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282</v>
      </c>
      <c r="B152" s="16" t="s">
        <v>283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284</v>
      </c>
      <c r="B153" s="16" t="s">
        <v>285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1058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6" t="s">
        <v>345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7">
        <f>AX7+AX117+AX161</f>
        <v>141322927.48000002</v>
      </c>
      <c r="AY184" s="27">
        <f>AY7+AY117+AY161</f>
        <v>173989615.71999997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99858088.530000001</v>
      </c>
      <c r="AY186" s="13">
        <f>AY187+AY222+AY287</f>
        <v>98056469.439999998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47897759.219999999</v>
      </c>
      <c r="AY187" s="15">
        <f>AY188+AY193+AY198+AY207+AY212+AY219</f>
        <v>46152854.480000004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28384276.23</v>
      </c>
      <c r="AY188" s="17">
        <f>SUM(AY189:AY192)</f>
        <v>27801756.23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1685566.8</v>
      </c>
      <c r="AY189" s="20">
        <v>0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26698709.43</v>
      </c>
      <c r="AY191" s="20">
        <v>27801756.23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9636687.1699999999</v>
      </c>
      <c r="AY193" s="17">
        <f>SUM(AY194:AY197)</f>
        <v>8403356.2200000007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9636687.1699999999</v>
      </c>
      <c r="AY195" s="20">
        <v>8403356.2200000007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8747963.2000000011</v>
      </c>
      <c r="AY198" s="17">
        <f>SUM(AY199:AY206)</f>
        <v>9256040.3200000003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1667707.6</v>
      </c>
      <c r="AY199" s="20">
        <v>1324763.5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6352908.2999999998</v>
      </c>
      <c r="AY200" s="20">
        <v>6321154.2699999996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727347.3</v>
      </c>
      <c r="AY201" s="20">
        <v>1610122.55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5000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5000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106366.41</v>
      </c>
      <c r="AY212" s="17">
        <f>SUM(AY213:AY218)</f>
        <v>254168.31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158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74154.61</v>
      </c>
      <c r="AY214" s="20">
        <v>230951.43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32211.8</v>
      </c>
      <c r="AY218" s="20">
        <v>23216.880000000001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1022466.21</v>
      </c>
      <c r="AY219" s="17">
        <v>432533.4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1022466.21</v>
      </c>
      <c r="AY220" s="20">
        <v>432533.4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17413104.890000001</v>
      </c>
      <c r="AY222" s="15">
        <f>AY223+AY232+AY236+AY246+AY256+AY264+AY267+AY273+AY277</f>
        <v>17112263.859999999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2219049.2199999997</v>
      </c>
      <c r="AY223" s="17">
        <f>SUM(AY224:AY231)</f>
        <v>2071173.73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493975.87</v>
      </c>
      <c r="AY224" s="20">
        <v>446383.89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6570</v>
      </c>
      <c r="AY225" s="20">
        <v>0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156051.67000000001</v>
      </c>
      <c r="AY227" s="20">
        <v>344580.71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167117.75</v>
      </c>
      <c r="AY228" s="20">
        <v>286456.38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946474.32</v>
      </c>
      <c r="AY229" s="20">
        <v>495928.34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6924.36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441935.25</v>
      </c>
      <c r="AY231" s="20">
        <v>497824.41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132299.26</v>
      </c>
      <c r="AY232" s="17">
        <f>SUM(AY233:AY235)</f>
        <v>179566.16999999998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108880.08</v>
      </c>
      <c r="AY233" s="20">
        <v>159433.51999999999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23419.18</v>
      </c>
      <c r="AY234" s="20">
        <v>20132.650000000001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3186796.6500000004</v>
      </c>
      <c r="AY246" s="17">
        <f>SUM(AY247:AY255)</f>
        <v>2460511.9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755837.23</v>
      </c>
      <c r="AY247" s="20">
        <v>289533.49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740837.21</v>
      </c>
      <c r="AY248" s="20">
        <v>503772.5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84427.6</v>
      </c>
      <c r="AY249" s="20">
        <v>29651.52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34405.17</v>
      </c>
      <c r="AY250" s="20">
        <v>14299.21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250</v>
      </c>
      <c r="AY251" s="20">
        <v>720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702983</v>
      </c>
      <c r="AY252" s="20">
        <v>657480.94999999995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58034.89</v>
      </c>
      <c r="AY253" s="20">
        <v>38505.550000000003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9997.6</v>
      </c>
      <c r="AY254" s="20">
        <v>33319.129999999997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800023.95</v>
      </c>
      <c r="AY255" s="20">
        <v>893229.55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1914920.8100000003</v>
      </c>
      <c r="AY256" s="17">
        <f>SUM(AY257:AY263)</f>
        <v>985015.62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809899.56</v>
      </c>
      <c r="AY257" s="20">
        <v>502294.79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42888.160000000003</v>
      </c>
      <c r="AY258" s="20">
        <v>11576.2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979707.52</v>
      </c>
      <c r="AY259" s="20">
        <v>444420.81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74305.05</v>
      </c>
      <c r="AY260" s="20">
        <v>5552.84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8120.52</v>
      </c>
      <c r="AY262" s="20">
        <v>21170.98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7882546.5999999996</v>
      </c>
      <c r="AY264" s="17">
        <f>SUM(AY265:AY266)</f>
        <v>9031413.1099999994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7882546.5999999996</v>
      </c>
      <c r="AY265" s="20">
        <v>9031413.1099999994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311638.14999999997</v>
      </c>
      <c r="AY267" s="17">
        <f>SUM(AY268:AY272)</f>
        <v>413754.49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223592.2</v>
      </c>
      <c r="AY268" s="20">
        <v>294451.64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59115.78</v>
      </c>
      <c r="AY269" s="20">
        <v>46587.98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23499.67</v>
      </c>
      <c r="AY270" s="20">
        <v>60027.07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5430.5</v>
      </c>
      <c r="AY271" s="20">
        <v>7861.1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4826.7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1990.79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1990.79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1765854.2</v>
      </c>
      <c r="AY277" s="17">
        <f>SUM(AY278:AY286)</f>
        <v>1968838.0499999998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152420.75</v>
      </c>
      <c r="AY278" s="20">
        <v>43981.26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15559.52</v>
      </c>
      <c r="AY279" s="20">
        <v>16626.310000000001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12212</v>
      </c>
      <c r="AY280" s="20">
        <v>31022.37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32573.45</v>
      </c>
      <c r="AY281" s="20">
        <v>152661.82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915011.01</v>
      </c>
      <c r="AY283" s="20">
        <v>1386949.17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0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637902.47</v>
      </c>
      <c r="AY285" s="20">
        <v>337597.12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175</v>
      </c>
      <c r="AY286" s="20">
        <v>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34547224.420000002</v>
      </c>
      <c r="AY287" s="15">
        <f>AY288+AY298+AY308+AY318+AY328+AY338+AY346+AY356+AY362</f>
        <v>34791351.100000001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16627109.289999999</v>
      </c>
      <c r="AY288" s="17">
        <v>17512255.530000001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16340246.76</v>
      </c>
      <c r="AY289" s="20">
        <v>17308692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3087</v>
      </c>
      <c r="AY290" s="20">
        <v>10468.370000000001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132073.21</v>
      </c>
      <c r="AY292" s="20">
        <v>124764.85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100</v>
      </c>
      <c r="AY293" s="20">
        <v>200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126080.4</v>
      </c>
      <c r="AY294" s="20">
        <v>41452.6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25494.92</v>
      </c>
      <c r="AY295" s="20">
        <v>24715.18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27</v>
      </c>
      <c r="AY296" s="20">
        <v>1962.53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1998490.26</v>
      </c>
      <c r="AY298" s="17">
        <f>SUM(AY299:AY307)</f>
        <v>2976952.27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34500</v>
      </c>
      <c r="AY299" s="20">
        <v>45000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115950.02</v>
      </c>
      <c r="AY300" s="20">
        <v>290036.03000000003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36079.72</v>
      </c>
      <c r="AY301" s="20">
        <v>37043.9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366325.6</v>
      </c>
      <c r="AY303" s="20">
        <v>878364.63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955558.87</v>
      </c>
      <c r="AY304" s="20">
        <v>1012318.19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1100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490076.05</v>
      </c>
      <c r="AY307" s="20">
        <v>713089.52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427777.49</v>
      </c>
      <c r="AY308" s="17">
        <f>SUM(AY309:AY317)</f>
        <v>308121.3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299822.40000000002</v>
      </c>
      <c r="AY312" s="20">
        <v>293948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127955.09</v>
      </c>
      <c r="AY317" s="20">
        <v>14173.3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482726.64</v>
      </c>
      <c r="AY318" s="17">
        <f>SUM(AY319:AY327)</f>
        <v>630628.09000000008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21472.68</v>
      </c>
      <c r="AY319" s="20">
        <v>28834.41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453980.96</v>
      </c>
      <c r="AY323" s="20">
        <v>601793.68000000005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7273</v>
      </c>
      <c r="AY325" s="20">
        <v>0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2197507.8200000003</v>
      </c>
      <c r="AY328" s="17">
        <f>SUM(AY329:AY337)</f>
        <v>2028697.2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1193610.05</v>
      </c>
      <c r="AY329" s="20">
        <v>1015406.93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13963.27</v>
      </c>
      <c r="AY330" s="20">
        <v>10830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32429.8</v>
      </c>
      <c r="AY331" s="20">
        <v>10195.35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10878.06</v>
      </c>
      <c r="AY332" s="20">
        <v>2395.4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430810.27</v>
      </c>
      <c r="AY333" s="20">
        <v>503012.1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266000.37</v>
      </c>
      <c r="AY335" s="20">
        <v>259333.41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29000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249816</v>
      </c>
      <c r="AY337" s="20">
        <v>198524.01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191322</v>
      </c>
      <c r="AY338" s="17">
        <f>SUM(AY339:AY345)</f>
        <v>46264.91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191322</v>
      </c>
      <c r="AY339" s="20">
        <v>46264.91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608340.88</v>
      </c>
      <c r="AY346" s="17">
        <f>SUM(AY347:AY355)</f>
        <v>820700.21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7153.69</v>
      </c>
      <c r="AY347" s="20">
        <v>21392.28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4051.8</v>
      </c>
      <c r="AY348" s="20">
        <v>16882.61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516844.85</v>
      </c>
      <c r="AY351" s="20">
        <v>712408.63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80290.539999999994</v>
      </c>
      <c r="AY355" s="20">
        <v>70016.69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6475055.9299999997</v>
      </c>
      <c r="AY356" s="17">
        <f>SUM(AY357:AY361)</f>
        <v>5249709.45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6475055.9299999997</v>
      </c>
      <c r="AY358" s="20">
        <v>5249709.45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5538894.1099999994</v>
      </c>
      <c r="AY362" s="17">
        <f>SUM(AY363:AY371)</f>
        <v>5218022.1400000006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136707.99</v>
      </c>
      <c r="AY364" s="20">
        <v>181690.01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1544406</v>
      </c>
      <c r="AY366" s="20">
        <v>2238554.7000000002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18011.72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40441.949999999997</v>
      </c>
      <c r="AY368" s="20">
        <v>47934.1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3817338.17</v>
      </c>
      <c r="AY371" s="20">
        <v>2731831.61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13967723.73</v>
      </c>
      <c r="AY372" s="13">
        <f>AY373+AY385+AY391+AY403+AY416+AY423+AY433+AY436+AY447</f>
        <v>14531615.58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4919795.05</v>
      </c>
      <c r="AY385" s="15">
        <f>AY386+AY390</f>
        <v>4714910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4919795.05</v>
      </c>
      <c r="AY386" s="17">
        <f>SUM(AY387:AY389)</f>
        <v>4714910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4919795.05</v>
      </c>
      <c r="AY387" s="20">
        <v>4714910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>
        <v>52220</v>
      </c>
      <c r="B390" s="16" t="s">
        <v>754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755</v>
      </c>
      <c r="B391" s="21" t="s">
        <v>756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1092011.01</v>
      </c>
      <c r="AY391" s="15">
        <f>AY392+AY401</f>
        <v>0</v>
      </c>
    </row>
    <row r="392" spans="1:51" x14ac:dyDescent="0.25">
      <c r="A392" s="10" t="s">
        <v>757</v>
      </c>
      <c r="B392" s="16" t="s">
        <v>758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1092011.01</v>
      </c>
      <c r="AY392" s="17">
        <f>SUM(AY393:AY400)</f>
        <v>0</v>
      </c>
    </row>
    <row r="393" spans="1:51" x14ac:dyDescent="0.25">
      <c r="A393" s="18" t="s">
        <v>759</v>
      </c>
      <c r="B393" s="19" t="s">
        <v>760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761</v>
      </c>
      <c r="B394" s="19" t="s">
        <v>762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763</v>
      </c>
      <c r="B395" s="19" t="s">
        <v>764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765</v>
      </c>
      <c r="B396" s="19" t="s">
        <v>766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767</v>
      </c>
      <c r="B397" s="19" t="s">
        <v>768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769</v>
      </c>
      <c r="B398" s="19" t="s">
        <v>770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771</v>
      </c>
      <c r="B399" s="19" t="s">
        <v>772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1092011.01</v>
      </c>
      <c r="AY399" s="20">
        <v>0</v>
      </c>
    </row>
    <row r="400" spans="1:51" x14ac:dyDescent="0.25">
      <c r="A400" s="18" t="s">
        <v>773</v>
      </c>
      <c r="B400" s="19" t="s">
        <v>774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775</v>
      </c>
      <c r="B401" s="16" t="s">
        <v>776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777</v>
      </c>
      <c r="B402" s="19" t="s">
        <v>778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779</v>
      </c>
      <c r="B403" s="21" t="s">
        <v>780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6068167.6699999999</v>
      </c>
      <c r="AY403" s="15">
        <f>AY404+AY406+AY408+AY414</f>
        <v>8053624.6799999997</v>
      </c>
    </row>
    <row r="404" spans="1:51" x14ac:dyDescent="0.25">
      <c r="A404" s="10" t="s">
        <v>781</v>
      </c>
      <c r="B404" s="16" t="s">
        <v>782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2789467.81</v>
      </c>
      <c r="AY404" s="17">
        <f>SUM(AY405)</f>
        <v>3052093.67</v>
      </c>
    </row>
    <row r="405" spans="1:51" x14ac:dyDescent="0.25">
      <c r="A405" s="18" t="s">
        <v>783</v>
      </c>
      <c r="B405" s="19" t="s">
        <v>784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2789467.81</v>
      </c>
      <c r="AY405" s="20">
        <v>3052093.67</v>
      </c>
    </row>
    <row r="406" spans="1:51" x14ac:dyDescent="0.25">
      <c r="A406" s="10" t="s">
        <v>785</v>
      </c>
      <c r="B406" s="16" t="s">
        <v>786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0</v>
      </c>
    </row>
    <row r="407" spans="1:51" x14ac:dyDescent="0.25">
      <c r="A407" s="18" t="s">
        <v>787</v>
      </c>
      <c r="B407" s="19" t="s">
        <v>788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0</v>
      </c>
    </row>
    <row r="408" spans="1:51" x14ac:dyDescent="0.25">
      <c r="A408" s="10" t="s">
        <v>789</v>
      </c>
      <c r="B408" s="16" t="s">
        <v>790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3278699.86</v>
      </c>
      <c r="AY408" s="17">
        <f>SUM(AY409:AY413)</f>
        <v>5001531.01</v>
      </c>
    </row>
    <row r="409" spans="1:51" x14ac:dyDescent="0.25">
      <c r="A409" s="18" t="s">
        <v>791</v>
      </c>
      <c r="B409" s="19" t="s">
        <v>792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0</v>
      </c>
    </row>
    <row r="410" spans="1:51" x14ac:dyDescent="0.25">
      <c r="A410" s="18" t="s">
        <v>793</v>
      </c>
      <c r="B410" s="19" t="s">
        <v>794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795</v>
      </c>
      <c r="B411" s="19" t="s">
        <v>796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3278699.86</v>
      </c>
      <c r="AY411" s="20">
        <v>5001531.01</v>
      </c>
    </row>
    <row r="412" spans="1:51" x14ac:dyDescent="0.25">
      <c r="A412" s="18" t="s">
        <v>797</v>
      </c>
      <c r="B412" s="19" t="s">
        <v>798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799</v>
      </c>
      <c r="B413" s="19" t="s">
        <v>800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801</v>
      </c>
      <c r="B414" s="16" t="s">
        <v>802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803</v>
      </c>
      <c r="B415" s="19" t="s">
        <v>804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805</v>
      </c>
      <c r="B416" s="21" t="s">
        <v>806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1887750</v>
      </c>
      <c r="AY416" s="15">
        <f>AY417+AY419+AY421</f>
        <v>1763080.9</v>
      </c>
    </row>
    <row r="417" spans="1:51" x14ac:dyDescent="0.25">
      <c r="A417" s="10" t="s">
        <v>807</v>
      </c>
      <c r="B417" s="16" t="s">
        <v>808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0</v>
      </c>
      <c r="AY417" s="17">
        <f>SUM(AY418)</f>
        <v>0</v>
      </c>
    </row>
    <row r="418" spans="1:51" x14ac:dyDescent="0.25">
      <c r="A418" s="18" t="s">
        <v>809</v>
      </c>
      <c r="B418" s="19" t="s">
        <v>810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0</v>
      </c>
      <c r="AY418" s="20">
        <v>0</v>
      </c>
    </row>
    <row r="419" spans="1:51" x14ac:dyDescent="0.25">
      <c r="A419" s="10" t="s">
        <v>811</v>
      </c>
      <c r="B419" s="16" t="s">
        <v>812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1887750</v>
      </c>
      <c r="AY419" s="17">
        <f>SUM(AY420)</f>
        <v>1763080.9</v>
      </c>
    </row>
    <row r="420" spans="1:51" x14ac:dyDescent="0.25">
      <c r="A420" s="18" t="s">
        <v>813</v>
      </c>
      <c r="B420" s="19" t="s">
        <v>814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1887750</v>
      </c>
      <c r="AY420" s="20">
        <v>1763080.9</v>
      </c>
    </row>
    <row r="421" spans="1:51" x14ac:dyDescent="0.25">
      <c r="A421" s="10" t="s">
        <v>815</v>
      </c>
      <c r="B421" s="16" t="s">
        <v>816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817</v>
      </c>
      <c r="B422" s="19" t="s">
        <v>818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819</v>
      </c>
      <c r="B423" s="21" t="s">
        <v>820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821</v>
      </c>
      <c r="B424" s="16" t="s">
        <v>822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823</v>
      </c>
      <c r="B425" s="19" t="s">
        <v>824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825</v>
      </c>
      <c r="B426" s="19" t="s">
        <v>826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827</v>
      </c>
      <c r="B427" s="19" t="s">
        <v>828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829</v>
      </c>
      <c r="B428" s="16" t="s">
        <v>830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823</v>
      </c>
      <c r="B429" s="19" t="s">
        <v>831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825</v>
      </c>
      <c r="B430" s="19" t="s">
        <v>832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827</v>
      </c>
      <c r="B431" s="19" t="s">
        <v>833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834</v>
      </c>
      <c r="B432" s="19" t="s">
        <v>835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836</v>
      </c>
      <c r="B433" s="21" t="s">
        <v>837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838</v>
      </c>
      <c r="B434" s="16" t="s">
        <v>839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840</v>
      </c>
      <c r="B435" s="19" t="s">
        <v>841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842</v>
      </c>
      <c r="B436" s="21" t="s">
        <v>843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844</v>
      </c>
      <c r="B437" s="16" t="s">
        <v>845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846</v>
      </c>
      <c r="B438" s="19" t="s">
        <v>847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848</v>
      </c>
      <c r="B439" s="16" t="s">
        <v>849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850</v>
      </c>
      <c r="B440" s="19" t="s">
        <v>851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852</v>
      </c>
      <c r="B441" s="16" t="s">
        <v>853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854</v>
      </c>
      <c r="B442" s="19" t="s">
        <v>855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856</v>
      </c>
      <c r="B443" s="16" t="s">
        <v>857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858</v>
      </c>
      <c r="B444" s="19" t="s">
        <v>859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860</v>
      </c>
      <c r="B445" s="16" t="s">
        <v>861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862</v>
      </c>
      <c r="B446" s="19" t="s">
        <v>863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864</v>
      </c>
      <c r="B447" s="21" t="s">
        <v>865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866</v>
      </c>
      <c r="B448" s="16" t="s">
        <v>867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868</v>
      </c>
      <c r="B449" s="19" t="s">
        <v>869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870</v>
      </c>
      <c r="B450" s="19" t="s">
        <v>871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872</v>
      </c>
      <c r="B451" s="16" t="s">
        <v>873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874</v>
      </c>
      <c r="B452" s="19" t="s">
        <v>875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876</v>
      </c>
      <c r="B453" s="24" t="s">
        <v>877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878</v>
      </c>
      <c r="B454" s="21" t="s">
        <v>879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880</v>
      </c>
      <c r="B455" s="16" t="s">
        <v>881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882</v>
      </c>
      <c r="B456" s="19" t="s">
        <v>883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884</v>
      </c>
      <c r="B457" s="19" t="s">
        <v>885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886</v>
      </c>
      <c r="B458" s="19" t="s">
        <v>887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888</v>
      </c>
      <c r="B459" s="16" t="s">
        <v>889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890</v>
      </c>
      <c r="B460" s="19" t="s">
        <v>891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892</v>
      </c>
      <c r="B461" s="19" t="s">
        <v>893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894</v>
      </c>
      <c r="B462" s="19" t="s">
        <v>895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896</v>
      </c>
      <c r="B463" s="21" t="s">
        <v>897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898</v>
      </c>
      <c r="B464" s="16" t="s">
        <v>899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900</v>
      </c>
      <c r="B465" s="19" t="s">
        <v>901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902</v>
      </c>
      <c r="B466" s="19" t="s">
        <v>903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904</v>
      </c>
      <c r="B467" s="19" t="s">
        <v>905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906</v>
      </c>
      <c r="B468" s="19" t="s">
        <v>907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908</v>
      </c>
      <c r="B469" s="16" t="s">
        <v>909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910</v>
      </c>
      <c r="B470" s="19" t="s">
        <v>911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912</v>
      </c>
      <c r="B471" s="21" t="s">
        <v>913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914</v>
      </c>
      <c r="B472" s="16" t="s">
        <v>915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916</v>
      </c>
      <c r="B473" s="19" t="s">
        <v>917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918</v>
      </c>
      <c r="B474" s="16" t="s">
        <v>919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920</v>
      </c>
      <c r="B475" s="19" t="s">
        <v>921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922</v>
      </c>
      <c r="B476" s="19" t="s">
        <v>923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924</v>
      </c>
      <c r="B477" s="24" t="s">
        <v>925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2929011.49</v>
      </c>
      <c r="AY477" s="13">
        <f>AY478+AY489+AY494+AY499+AY502</f>
        <v>4063680.22</v>
      </c>
    </row>
    <row r="478" spans="1:51" x14ac:dyDescent="0.25">
      <c r="A478" s="10" t="s">
        <v>926</v>
      </c>
      <c r="B478" s="21" t="s">
        <v>927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2929011.49</v>
      </c>
      <c r="AY478" s="15">
        <f>AY479+AY483</f>
        <v>4063680.22</v>
      </c>
    </row>
    <row r="479" spans="1:51" x14ac:dyDescent="0.25">
      <c r="A479" s="10" t="s">
        <v>928</v>
      </c>
      <c r="B479" s="16" t="s">
        <v>929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2929011.49</v>
      </c>
      <c r="AY479" s="17">
        <f>SUM(AY480:AY482)</f>
        <v>4063680.22</v>
      </c>
    </row>
    <row r="480" spans="1:51" x14ac:dyDescent="0.25">
      <c r="A480" s="18" t="s">
        <v>930</v>
      </c>
      <c r="B480" s="19" t="s">
        <v>931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2929011.49</v>
      </c>
      <c r="AY480" s="20">
        <v>4063680.22</v>
      </c>
    </row>
    <row r="481" spans="1:51" x14ac:dyDescent="0.25">
      <c r="A481" s="18" t="s">
        <v>932</v>
      </c>
      <c r="B481" s="19" t="s">
        <v>933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934</v>
      </c>
      <c r="B482" s="19" t="s">
        <v>935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936</v>
      </c>
      <c r="B483" s="16" t="s">
        <v>937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938</v>
      </c>
      <c r="B484" s="19" t="s">
        <v>939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940</v>
      </c>
      <c r="B485" s="19" t="s">
        <v>941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942</v>
      </c>
      <c r="B486" s="19" t="s">
        <v>943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944</v>
      </c>
      <c r="B487" s="19" t="s">
        <v>945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946</v>
      </c>
      <c r="B488" s="19" t="s">
        <v>947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948</v>
      </c>
      <c r="B489" s="21" t="s">
        <v>949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950</v>
      </c>
      <c r="B490" s="16" t="s">
        <v>951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952</v>
      </c>
      <c r="B491" s="19" t="s">
        <v>953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954</v>
      </c>
      <c r="B492" s="16" t="s">
        <v>955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956</v>
      </c>
      <c r="B493" s="19" t="s">
        <v>957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958</v>
      </c>
      <c r="B494" s="21" t="s">
        <v>959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960</v>
      </c>
      <c r="B495" s="16" t="s">
        <v>961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962</v>
      </c>
      <c r="B496" s="19" t="s">
        <v>963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964</v>
      </c>
      <c r="B497" s="16" t="s">
        <v>965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966</v>
      </c>
      <c r="B498" s="19" t="s">
        <v>967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968</v>
      </c>
      <c r="B499" s="21" t="s">
        <v>969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970</v>
      </c>
      <c r="B500" s="16" t="s">
        <v>971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972</v>
      </c>
      <c r="B501" s="19" t="s">
        <v>973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974</v>
      </c>
      <c r="B502" s="21" t="s">
        <v>975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976</v>
      </c>
      <c r="B503" s="16" t="s">
        <v>977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978</v>
      </c>
      <c r="B504" s="19" t="s">
        <v>979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980</v>
      </c>
      <c r="B505" s="16" t="s">
        <v>981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982</v>
      </c>
      <c r="B506" s="19" t="s">
        <v>983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984</v>
      </c>
      <c r="B507" s="24" t="s">
        <v>985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986</v>
      </c>
      <c r="B508" s="21" t="s">
        <v>987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988</v>
      </c>
      <c r="B509" s="16" t="s">
        <v>989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990</v>
      </c>
      <c r="B510" s="16" t="s">
        <v>991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992</v>
      </c>
      <c r="B511" s="16" t="s">
        <v>993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994</v>
      </c>
      <c r="B512" s="16" t="s">
        <v>995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996</v>
      </c>
      <c r="B513" s="16" t="s">
        <v>997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998</v>
      </c>
      <c r="B514" s="16" t="s">
        <v>999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1000</v>
      </c>
      <c r="B515" s="16" t="s">
        <v>1001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1002</v>
      </c>
      <c r="B516" s="16" t="s">
        <v>1003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1004</v>
      </c>
      <c r="B517" s="21" t="s">
        <v>1005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1006</v>
      </c>
      <c r="B518" s="16" t="s">
        <v>1007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1008</v>
      </c>
      <c r="B519" s="16" t="s">
        <v>1009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1010</v>
      </c>
      <c r="B520" s="21" t="s">
        <v>1011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1012</v>
      </c>
      <c r="B521" s="16" t="s">
        <v>1013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1014</v>
      </c>
      <c r="B522" s="16" t="s">
        <v>1015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1016</v>
      </c>
      <c r="B523" s="16" t="s">
        <v>1017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1018</v>
      </c>
      <c r="B524" s="16" t="s">
        <v>1019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1020</v>
      </c>
      <c r="B525" s="16" t="s">
        <v>1021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1022</v>
      </c>
      <c r="B526" s="21" t="s">
        <v>1023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1024</v>
      </c>
      <c r="B527" s="16" t="s">
        <v>1025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1026</v>
      </c>
      <c r="B528" s="21" t="s">
        <v>1027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1028</v>
      </c>
      <c r="B529" s="16" t="s">
        <v>1029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1030</v>
      </c>
      <c r="B530" s="21" t="s">
        <v>1031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1032</v>
      </c>
      <c r="B531" s="16" t="s">
        <v>1033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1034</v>
      </c>
      <c r="B532" s="16" t="s">
        <v>1035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1036</v>
      </c>
      <c r="B533" s="16" t="s">
        <v>1037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1038</v>
      </c>
      <c r="B534" s="16" t="s">
        <v>1039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1040</v>
      </c>
      <c r="B535" s="16" t="s">
        <v>1041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1042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1043</v>
      </c>
      <c r="B537" s="16" t="s">
        <v>1044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1045</v>
      </c>
      <c r="B538" s="16" t="s">
        <v>1046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1047</v>
      </c>
      <c r="B539" s="16" t="s">
        <v>1048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1049</v>
      </c>
      <c r="B540" s="24" t="s">
        <v>1050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1051</v>
      </c>
      <c r="B541" s="21" t="s">
        <v>1052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1053</v>
      </c>
      <c r="B542" s="16" t="s">
        <v>1054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6" t="s">
        <v>1055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30">
        <f>AX186+AX372+AX453+AX477+AX507+AX540</f>
        <v>116754823.75</v>
      </c>
      <c r="AY543" s="30">
        <f>AY186+AY372+AY453+AY477+AY507+AY540</f>
        <v>116651765.23999999</v>
      </c>
    </row>
    <row r="544" spans="1:51" ht="16.5" customHeight="1" thickBot="1" x14ac:dyDescent="0.35">
      <c r="B544" s="47" t="s">
        <v>1056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1">
        <f>AX184-AX543</f>
        <v>24568103.730000019</v>
      </c>
      <c r="AY544" s="31">
        <f>AY184-AY543</f>
        <v>57337850.479999974</v>
      </c>
    </row>
    <row r="545" spans="2:51" ht="15.75" thickTop="1" x14ac:dyDescent="0.25"/>
    <row r="546" spans="2:51" ht="18.75" x14ac:dyDescent="0.3">
      <c r="B546" s="34" t="s">
        <v>2</v>
      </c>
    </row>
    <row r="547" spans="2:51" x14ac:dyDescent="0.25">
      <c r="B547" s="1"/>
    </row>
    <row r="548" spans="2:51" x14ac:dyDescent="0.25">
      <c r="B548" s="1"/>
      <c r="AG548" s="51" t="s">
        <v>1065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1057</v>
      </c>
      <c r="AW551" s="48"/>
      <c r="AX551" s="48"/>
      <c r="AY551" s="48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49" t="s">
        <v>1061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49" t="s">
        <v>1062</v>
      </c>
      <c r="AW552" s="49"/>
      <c r="AX552" s="49"/>
      <c r="AY552" s="49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0"/>
      <c r="AW553" s="50"/>
      <c r="AX553" s="50"/>
      <c r="AY553" s="50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0" t="s">
        <v>1063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1" t="s">
        <v>1064</v>
      </c>
      <c r="AW554" s="41"/>
      <c r="AX554" s="41"/>
      <c r="AY554" s="41"/>
    </row>
    <row r="555" spans="2:51" ht="15" customHeight="1" x14ac:dyDescent="0.25">
      <c r="D555" s="39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9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DN6vgI3zEcUy4f/3sDKn0GOKjurhtsrLCMfn1nBqnVUkrZ1ipBlvQwWEdKgSGNlZ1+deD1Mc/u00vVwWxmcicA==" saltValue="XJRHpIGJKXNjnFrphELynA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2021-04-30T16:03:21Z</dcterms:modified>
</cp:coreProperties>
</file>